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Heather\Forbes\"/>
    </mc:Choice>
  </mc:AlternateContent>
  <bookViews>
    <workbookView xWindow="0" yWindow="0" windowWidth="19200" windowHeight="10770" tabRatio="500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G12" i="1"/>
  <c r="D13" i="1"/>
  <c r="G13" i="1"/>
  <c r="G15" i="1"/>
  <c r="D17" i="1"/>
  <c r="G17" i="1"/>
  <c r="G20" i="1"/>
  <c r="D15" i="1"/>
  <c r="D20" i="1"/>
  <c r="D36" i="1"/>
  <c r="F38" i="1"/>
  <c r="G38" i="1"/>
  <c r="F24" i="1"/>
  <c r="G24" i="1"/>
  <c r="G27" i="1"/>
  <c r="G34" i="1"/>
  <c r="G36" i="1"/>
  <c r="I38" i="1"/>
  <c r="J38" i="1"/>
  <c r="I29" i="1"/>
  <c r="J29" i="1"/>
  <c r="J12" i="1"/>
  <c r="J13" i="1"/>
  <c r="J15" i="1"/>
  <c r="J17" i="1"/>
  <c r="J20" i="1"/>
  <c r="J24" i="1"/>
  <c r="J27" i="1"/>
  <c r="J32" i="1"/>
  <c r="J34" i="1"/>
  <c r="J36" i="1"/>
  <c r="K29" i="1"/>
  <c r="L8" i="1"/>
  <c r="L29" i="1"/>
  <c r="L32" i="1"/>
  <c r="I32" i="1"/>
  <c r="M32" i="1"/>
  <c r="K12" i="1"/>
  <c r="L12" i="1"/>
  <c r="K13" i="1"/>
  <c r="L13" i="1"/>
  <c r="L15" i="1"/>
  <c r="K17" i="1"/>
  <c r="L17" i="1"/>
  <c r="L20" i="1"/>
  <c r="K15" i="1"/>
  <c r="K20" i="1"/>
  <c r="K24" i="1"/>
  <c r="K27" i="1"/>
  <c r="K32" i="1"/>
  <c r="K34" i="1"/>
  <c r="K36" i="1"/>
  <c r="I34" i="1"/>
  <c r="I36" i="1"/>
  <c r="H12" i="1"/>
  <c r="H13" i="1"/>
  <c r="H15" i="1"/>
  <c r="H17" i="1"/>
  <c r="H20" i="1"/>
  <c r="H24" i="1"/>
  <c r="H27" i="1"/>
  <c r="H34" i="1"/>
  <c r="H36" i="1"/>
  <c r="F27" i="1"/>
  <c r="F34" i="1"/>
  <c r="F36" i="1"/>
  <c r="E12" i="1"/>
  <c r="E13" i="1"/>
  <c r="E15" i="1"/>
  <c r="E17" i="1"/>
  <c r="E20" i="1"/>
  <c r="E36" i="1"/>
  <c r="B15" i="1"/>
  <c r="B20" i="1"/>
  <c r="B36" i="1"/>
  <c r="C12" i="1"/>
  <c r="C13" i="1"/>
  <c r="C15" i="1"/>
  <c r="C20" i="1"/>
  <c r="C36" i="1"/>
  <c r="L24" i="1"/>
  <c r="L27" i="1"/>
  <c r="M27" i="1"/>
  <c r="I39" i="1"/>
  <c r="J39" i="1"/>
  <c r="F39" i="1"/>
  <c r="G39" i="1"/>
  <c r="L34" i="1"/>
  <c r="L36" i="1"/>
</calcChain>
</file>

<file path=xl/sharedStrings.xml><?xml version="1.0" encoding="utf-8"?>
<sst xmlns="http://schemas.openxmlformats.org/spreadsheetml/2006/main" count="45" uniqueCount="38">
  <si>
    <t>Pro Forma Capitalization Table</t>
    <phoneticPr fontId="2" type="noConversion"/>
  </si>
  <si>
    <t>Common Stock</t>
    <phoneticPr fontId="2" type="noConversion"/>
  </si>
  <si>
    <t>Shares</t>
  </si>
  <si>
    <t>Shares</t>
    <phoneticPr fontId="2" type="noConversion"/>
  </si>
  <si>
    <t>%</t>
  </si>
  <si>
    <t>%</t>
    <phoneticPr fontId="2" type="noConversion"/>
  </si>
  <si>
    <t>Founders' Shares</t>
    <phoneticPr fontId="2" type="noConversion"/>
  </si>
  <si>
    <t>Stock Options</t>
    <phoneticPr fontId="2" type="noConversion"/>
  </si>
  <si>
    <t>$</t>
  </si>
  <si>
    <t>$</t>
    <phoneticPr fontId="2" type="noConversion"/>
  </si>
  <si>
    <t>Shares</t>
    <phoneticPr fontId="2" type="noConversion"/>
  </si>
  <si>
    <t>Common</t>
    <phoneticPr fontId="2" type="noConversion"/>
  </si>
  <si>
    <t>Total Common</t>
    <phoneticPr fontId="2" type="noConversion"/>
  </si>
  <si>
    <t>Pre-money Valuation</t>
    <phoneticPr fontId="2" type="noConversion"/>
  </si>
  <si>
    <t>Post-money Valuation</t>
    <phoneticPr fontId="2" type="noConversion"/>
  </si>
  <si>
    <t>Exit</t>
    <phoneticPr fontId="2" type="noConversion"/>
  </si>
  <si>
    <t>Variables</t>
    <phoneticPr fontId="2" type="noConversion"/>
  </si>
  <si>
    <t>Exit Value</t>
    <phoneticPr fontId="2" type="noConversion"/>
  </si>
  <si>
    <t>Multiple</t>
    <phoneticPr fontId="2" type="noConversion"/>
  </si>
  <si>
    <t>Company</t>
  </si>
  <si>
    <t>Date</t>
  </si>
  <si>
    <t>Investor Rounds</t>
  </si>
  <si>
    <t>Round 1</t>
  </si>
  <si>
    <t>Round 2</t>
  </si>
  <si>
    <t>Round 1 Premoney Valuation</t>
  </si>
  <si>
    <t>Round 1 Raise</t>
  </si>
  <si>
    <t>Prepared by Yourname</t>
  </si>
  <si>
    <t>Round 2 Premoney valuaiton</t>
  </si>
  <si>
    <t>Founders</t>
  </si>
  <si>
    <t>Founder 1</t>
  </si>
  <si>
    <t>Founder 2</t>
  </si>
  <si>
    <t>Total Founders</t>
  </si>
  <si>
    <t>Total Round 1</t>
  </si>
  <si>
    <t>Total Round 2</t>
  </si>
  <si>
    <t>Total Investor Rounds</t>
  </si>
  <si>
    <t>Total</t>
  </si>
  <si>
    <t>Round 2 Raise</t>
  </si>
  <si>
    <t>Stk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</si>
</sst>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0.0"/>
  </numFmts>
  <fonts count="7" x14ac:knownFonts="1">
    <font>
      <sz val="10"/>
      <name val="Verdana"/>
    </font>
    <font>
      <b/>
      <sz val="10"/>
      <name val="Verdana"/>
    </font>
    <font>
      <sz val="8"/>
      <name val="Verdana"/>
    </font>
    <font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u/>
      <sz val="10"/>
      <name val="Verdana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/>
    <xf numFmtId="3" fontId="0" fillId="0" borderId="2" xfId="0" applyNumberFormat="1" applyBorder="1"/>
    <xf numFmtId="0" fontId="0" fillId="0" borderId="5" xfId="0" applyBorder="1"/>
    <xf numFmtId="3" fontId="0" fillId="0" borderId="10" xfId="0" applyNumberFormat="1" applyBorder="1"/>
    <xf numFmtId="3" fontId="0" fillId="0" borderId="12" xfId="0" applyNumberFormat="1" applyBorder="1"/>
    <xf numFmtId="0" fontId="0" fillId="0" borderId="6" xfId="0" applyBorder="1"/>
    <xf numFmtId="0" fontId="0" fillId="0" borderId="0" xfId="0" applyBorder="1"/>
    <xf numFmtId="164" fontId="0" fillId="0" borderId="0" xfId="0" applyNumberFormat="1" applyBorder="1"/>
    <xf numFmtId="164" fontId="0" fillId="0" borderId="2" xfId="0" applyNumberFormat="1" applyBorder="1"/>
    <xf numFmtId="165" fontId="0" fillId="0" borderId="5" xfId="0" applyNumberFormat="1" applyBorder="1"/>
    <xf numFmtId="0" fontId="1" fillId="0" borderId="0" xfId="0" applyFont="1"/>
    <xf numFmtId="165" fontId="0" fillId="0" borderId="10" xfId="0" applyNumberFormat="1" applyBorder="1"/>
    <xf numFmtId="165" fontId="0" fillId="0" borderId="12" xfId="0" applyNumberFormat="1" applyBorder="1"/>
    <xf numFmtId="3" fontId="0" fillId="0" borderId="0" xfId="0" applyNumberFormat="1" applyBorder="1"/>
    <xf numFmtId="3" fontId="0" fillId="0" borderId="1" xfId="0" applyNumberFormat="1" applyBorder="1"/>
    <xf numFmtId="164" fontId="0" fillId="0" borderId="6" xfId="0" applyNumberFormat="1" applyBorder="1"/>
    <xf numFmtId="164" fontId="0" fillId="0" borderId="1" xfId="0" applyNumberFormat="1" applyBorder="1"/>
    <xf numFmtId="44" fontId="0" fillId="0" borderId="0" xfId="0" applyNumberFormat="1" applyBorder="1"/>
    <xf numFmtId="164" fontId="0" fillId="0" borderId="13" xfId="0" applyNumberFormat="1" applyBorder="1"/>
    <xf numFmtId="3" fontId="0" fillId="0" borderId="5" xfId="0" applyNumberFormat="1" applyBorder="1"/>
    <xf numFmtId="5" fontId="0" fillId="0" borderId="5" xfId="0" applyNumberFormat="1" applyBorder="1"/>
    <xf numFmtId="5" fontId="0" fillId="0" borderId="10" xfId="0" applyNumberFormat="1" applyBorder="1"/>
    <xf numFmtId="164" fontId="0" fillId="0" borderId="11" xfId="0" applyNumberFormat="1" applyBorder="1"/>
    <xf numFmtId="37" fontId="0" fillId="0" borderId="0" xfId="0" applyNumberFormat="1" applyBorder="1"/>
    <xf numFmtId="165" fontId="0" fillId="0" borderId="20" xfId="0" applyNumberFormat="1" applyBorder="1"/>
    <xf numFmtId="165" fontId="0" fillId="0" borderId="22" xfId="0" applyNumberFormat="1" applyBorder="1"/>
    <xf numFmtId="165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0" xfId="0" applyBorder="1"/>
    <xf numFmtId="6" fontId="0" fillId="2" borderId="8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0" xfId="1" applyNumberFormat="1" applyFont="1" applyBorder="1"/>
    <xf numFmtId="3" fontId="0" fillId="3" borderId="10" xfId="0" applyNumberFormat="1" applyFill="1" applyBorder="1"/>
    <xf numFmtId="6" fontId="0" fillId="4" borderId="0" xfId="0" applyNumberFormat="1" applyFill="1" applyBorder="1"/>
    <xf numFmtId="165" fontId="0" fillId="2" borderId="5" xfId="0" applyNumberFormat="1" applyFill="1" applyBorder="1"/>
    <xf numFmtId="165" fontId="0" fillId="0" borderId="5" xfId="0" applyNumberFormat="1" applyFill="1" applyBorder="1"/>
    <xf numFmtId="37" fontId="0" fillId="0" borderId="1" xfId="0" applyNumberFormat="1" applyBorder="1"/>
    <xf numFmtId="6" fontId="0" fillId="5" borderId="6" xfId="0" applyNumberFormat="1" applyFill="1" applyBorder="1"/>
    <xf numFmtId="5" fontId="0" fillId="5" borderId="5" xfId="0" applyNumberFormat="1" applyFill="1" applyBorder="1"/>
    <xf numFmtId="165" fontId="0" fillId="0" borderId="0" xfId="0" applyNumberFormat="1" applyBorder="1"/>
    <xf numFmtId="5" fontId="0" fillId="0" borderId="0" xfId="0" applyNumberFormat="1" applyBorder="1"/>
    <xf numFmtId="0" fontId="0" fillId="0" borderId="3" xfId="0" applyBorder="1"/>
    <xf numFmtId="0" fontId="1" fillId="0" borderId="25" xfId="0" applyFont="1" applyBorder="1"/>
    <xf numFmtId="166" fontId="0" fillId="0" borderId="31" xfId="0" applyNumberFormat="1" applyBorder="1"/>
    <xf numFmtId="166" fontId="0" fillId="0" borderId="32" xfId="0" applyNumberFormat="1" applyBorder="1"/>
    <xf numFmtId="0" fontId="6" fillId="0" borderId="25" xfId="0" applyFont="1" applyBorder="1"/>
    <xf numFmtId="166" fontId="0" fillId="0" borderId="33" xfId="0" applyNumberFormat="1" applyBorder="1"/>
    <xf numFmtId="165" fontId="0" fillId="0" borderId="30" xfId="0" applyNumberFormat="1" applyBorder="1"/>
    <xf numFmtId="44" fontId="0" fillId="0" borderId="8" xfId="0" applyNumberFormat="1" applyBorder="1"/>
    <xf numFmtId="0" fontId="0" fillId="0" borderId="21" xfId="0" applyBorder="1"/>
    <xf numFmtId="3" fontId="0" fillId="3" borderId="8" xfId="0" applyNumberFormat="1" applyFill="1" applyBorder="1"/>
    <xf numFmtId="166" fontId="0" fillId="0" borderId="34" xfId="0" applyNumberFormat="1" applyBorder="1"/>
    <xf numFmtId="165" fontId="0" fillId="4" borderId="0" xfId="0" applyNumberFormat="1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0" xfId="0" applyNumberFormat="1" applyFill="1" applyBorder="1"/>
    <xf numFmtId="6" fontId="0" fillId="0" borderId="0" xfId="0" applyNumberFormat="1" applyFill="1" applyBorder="1"/>
    <xf numFmtId="6" fontId="0" fillId="6" borderId="24" xfId="0" applyNumberFormat="1" applyFill="1" applyBorder="1"/>
    <xf numFmtId="6" fontId="0" fillId="7" borderId="21" xfId="0" applyNumberFormat="1" applyFill="1" applyBorder="1"/>
    <xf numFmtId="5" fontId="0" fillId="7" borderId="5" xfId="0" applyNumberFormat="1" applyFill="1" applyBorder="1"/>
    <xf numFmtId="0" fontId="0" fillId="0" borderId="1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0" xfId="0" applyNumberFormat="1"/>
    <xf numFmtId="165" fontId="0" fillId="0" borderId="8" xfId="0" applyNumberFormat="1" applyBorder="1"/>
    <xf numFmtId="165" fontId="0" fillId="6" borderId="25" xfId="0" applyNumberFormat="1" applyFill="1" applyBorder="1"/>
    <xf numFmtId="165" fontId="0" fillId="0" borderId="19" xfId="0" applyNumberFormat="1" applyBorder="1"/>
    <xf numFmtId="166" fontId="0" fillId="0" borderId="24" xfId="0" applyNumberFormat="1" applyBorder="1"/>
    <xf numFmtId="15" fontId="1" fillId="0" borderId="0" xfId="0" applyNumberFormat="1" applyFont="1"/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4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>
      <selection activeCell="A16" sqref="A16"/>
    </sheetView>
  </sheetViews>
  <sheetFormatPr defaultColWidth="11" defaultRowHeight="12.75" x14ac:dyDescent="0.2"/>
  <cols>
    <col min="1" max="1" width="23" bestFit="1" customWidth="1"/>
    <col min="10" max="10" width="9" bestFit="1" customWidth="1"/>
    <col min="11" max="11" width="11.875" bestFit="1" customWidth="1"/>
    <col min="12" max="12" width="13.125" style="72" bestFit="1" customWidth="1"/>
  </cols>
  <sheetData>
    <row r="1" spans="1:13" ht="13.5" thickBot="1" x14ac:dyDescent="0.25">
      <c r="A1" s="10" t="s">
        <v>19</v>
      </c>
    </row>
    <row r="2" spans="1:13" x14ac:dyDescent="0.2">
      <c r="A2" s="10" t="s">
        <v>0</v>
      </c>
      <c r="D2" s="78" t="s">
        <v>16</v>
      </c>
      <c r="E2" s="79"/>
      <c r="F2" s="79"/>
      <c r="G2" s="79"/>
      <c r="H2" s="79"/>
      <c r="I2" s="79"/>
      <c r="J2" s="79"/>
      <c r="K2" s="79"/>
      <c r="L2" s="79"/>
      <c r="M2" s="80"/>
    </row>
    <row r="3" spans="1:13" x14ac:dyDescent="0.2">
      <c r="A3" s="10" t="s">
        <v>26</v>
      </c>
      <c r="D3" s="28"/>
      <c r="E3" s="6"/>
      <c r="F3" s="28" t="s">
        <v>24</v>
      </c>
      <c r="G3" s="6"/>
      <c r="H3" s="40">
        <v>750000</v>
      </c>
      <c r="I3" s="2" t="s">
        <v>27</v>
      </c>
      <c r="J3" s="6"/>
      <c r="K3" s="44">
        <v>3000000</v>
      </c>
      <c r="L3" s="46" t="s">
        <v>17</v>
      </c>
      <c r="M3" s="64">
        <v>20000000</v>
      </c>
    </row>
    <row r="4" spans="1:13" ht="13.5" thickBot="1" x14ac:dyDescent="0.25">
      <c r="A4" s="77" t="s">
        <v>20</v>
      </c>
      <c r="D4" s="29" t="s">
        <v>37</v>
      </c>
      <c r="E4" s="57">
        <v>100000</v>
      </c>
      <c r="F4" s="29" t="s">
        <v>25</v>
      </c>
      <c r="G4" s="30"/>
      <c r="H4" s="33">
        <v>250000</v>
      </c>
      <c r="I4" s="32" t="s">
        <v>36</v>
      </c>
      <c r="J4" s="30"/>
      <c r="K4" s="65">
        <v>1000000</v>
      </c>
      <c r="L4" s="73"/>
      <c r="M4" s="31"/>
    </row>
    <row r="5" spans="1:13" x14ac:dyDescent="0.2">
      <c r="D5" s="6"/>
      <c r="E5" s="62"/>
      <c r="F5" s="6"/>
      <c r="G5" s="6"/>
      <c r="H5" s="63"/>
      <c r="I5" s="6"/>
      <c r="J5" s="6"/>
      <c r="K5" s="63"/>
      <c r="L5" s="46"/>
      <c r="M5" s="6"/>
    </row>
    <row r="6" spans="1:13" ht="13.5" thickBot="1" x14ac:dyDescent="0.25">
      <c r="A6" s="6"/>
      <c r="B6" s="6"/>
      <c r="C6" s="6"/>
    </row>
    <row r="7" spans="1:13" x14ac:dyDescent="0.2">
      <c r="A7" s="48"/>
      <c r="B7" s="84" t="s">
        <v>1</v>
      </c>
      <c r="C7" s="79"/>
      <c r="D7" s="79"/>
      <c r="E7" s="79"/>
      <c r="F7" s="91" t="s">
        <v>21</v>
      </c>
      <c r="G7" s="91"/>
      <c r="H7" s="91"/>
      <c r="I7" s="91"/>
      <c r="J7" s="91"/>
      <c r="K7" s="91"/>
      <c r="L7" s="79" t="s">
        <v>15</v>
      </c>
      <c r="M7" s="80"/>
    </row>
    <row r="8" spans="1:13" x14ac:dyDescent="0.2">
      <c r="A8" s="28"/>
      <c r="B8" s="81" t="s">
        <v>6</v>
      </c>
      <c r="C8" s="82"/>
      <c r="D8" s="83" t="s">
        <v>7</v>
      </c>
      <c r="E8" s="83"/>
      <c r="F8" s="85" t="s">
        <v>22</v>
      </c>
      <c r="G8" s="86"/>
      <c r="H8" s="87"/>
      <c r="I8" s="88" t="s">
        <v>23</v>
      </c>
      <c r="J8" s="89"/>
      <c r="K8" s="90"/>
      <c r="L8" s="74">
        <f>+M3</f>
        <v>20000000</v>
      </c>
      <c r="M8" s="27" t="s">
        <v>18</v>
      </c>
    </row>
    <row r="9" spans="1:13" x14ac:dyDescent="0.2">
      <c r="A9" s="49" t="s">
        <v>11</v>
      </c>
      <c r="B9" s="60" t="s">
        <v>3</v>
      </c>
      <c r="C9" s="61" t="s">
        <v>5</v>
      </c>
      <c r="D9" s="67" t="s">
        <v>3</v>
      </c>
      <c r="E9" s="68" t="s">
        <v>5</v>
      </c>
      <c r="F9" s="60" t="s">
        <v>9</v>
      </c>
      <c r="G9" s="71" t="s">
        <v>10</v>
      </c>
      <c r="H9" s="61" t="s">
        <v>5</v>
      </c>
      <c r="I9" s="67" t="s">
        <v>8</v>
      </c>
      <c r="J9" s="69" t="s">
        <v>2</v>
      </c>
      <c r="K9" s="70" t="s">
        <v>4</v>
      </c>
      <c r="L9" s="75"/>
      <c r="M9" s="50"/>
    </row>
    <row r="10" spans="1:13" x14ac:dyDescent="0.2">
      <c r="A10" s="49"/>
      <c r="B10" s="34"/>
      <c r="C10" s="35"/>
      <c r="D10" s="34"/>
      <c r="E10" s="36"/>
      <c r="F10" s="34"/>
      <c r="G10" s="37"/>
      <c r="H10" s="35"/>
      <c r="I10" s="60"/>
      <c r="J10" s="71"/>
      <c r="K10" s="61"/>
      <c r="L10" s="24"/>
      <c r="M10" s="51"/>
    </row>
    <row r="11" spans="1:13" x14ac:dyDescent="0.2">
      <c r="A11" s="52" t="s">
        <v>28</v>
      </c>
      <c r="B11" s="34"/>
      <c r="C11" s="35"/>
      <c r="D11" s="34"/>
      <c r="E11" s="36"/>
      <c r="F11" s="34"/>
      <c r="G11" s="37"/>
      <c r="H11" s="35"/>
      <c r="I11" s="34"/>
      <c r="J11" s="37"/>
      <c r="K11" s="35"/>
      <c r="L11" s="24"/>
      <c r="M11" s="51"/>
    </row>
    <row r="12" spans="1:13" x14ac:dyDescent="0.2">
      <c r="A12" s="28" t="s">
        <v>29</v>
      </c>
      <c r="B12" s="19">
        <v>300000</v>
      </c>
      <c r="C12" s="15">
        <f>+B12/B$36</f>
        <v>0.75</v>
      </c>
      <c r="D12" s="19">
        <f>+B12</f>
        <v>300000</v>
      </c>
      <c r="E12" s="15">
        <f>+D12/D$36</f>
        <v>0.6</v>
      </c>
      <c r="F12" s="9"/>
      <c r="G12" s="13">
        <f>+D12</f>
        <v>300000</v>
      </c>
      <c r="H12" s="15">
        <f>+G12/G$36</f>
        <v>0.45</v>
      </c>
      <c r="I12" s="20"/>
      <c r="J12" s="13">
        <f>+G12</f>
        <v>300000</v>
      </c>
      <c r="K12" s="15">
        <f>+J12/J$36</f>
        <v>0.33750000000000002</v>
      </c>
      <c r="L12" s="24">
        <f>+K12*L$8</f>
        <v>6750000</v>
      </c>
      <c r="M12" s="51"/>
    </row>
    <row r="13" spans="1:13" x14ac:dyDescent="0.2">
      <c r="A13" s="28" t="s">
        <v>30</v>
      </c>
      <c r="B13" s="19">
        <v>100000</v>
      </c>
      <c r="C13" s="15">
        <f>+B13/B$36</f>
        <v>0.25</v>
      </c>
      <c r="D13" s="19">
        <f>+B13</f>
        <v>100000</v>
      </c>
      <c r="E13" s="15">
        <f>+D13/D$36</f>
        <v>0.2</v>
      </c>
      <c r="F13" s="9"/>
      <c r="G13" s="13">
        <f>+D13</f>
        <v>100000</v>
      </c>
      <c r="H13" s="15">
        <f>+G13/G$36</f>
        <v>0.15000000000000002</v>
      </c>
      <c r="I13" s="20"/>
      <c r="J13" s="13">
        <f>+G13</f>
        <v>100000</v>
      </c>
      <c r="K13" s="15">
        <f>+J13/J$36</f>
        <v>0.1125</v>
      </c>
      <c r="L13" s="24">
        <f>+K13*L$8</f>
        <v>2250000</v>
      </c>
      <c r="M13" s="51"/>
    </row>
    <row r="14" spans="1:13" x14ac:dyDescent="0.2">
      <c r="A14" s="28"/>
      <c r="B14" s="19"/>
      <c r="C14" s="15"/>
      <c r="D14" s="19"/>
      <c r="E14" s="7"/>
      <c r="F14" s="9"/>
      <c r="G14" s="13"/>
      <c r="H14" s="15"/>
      <c r="I14" s="20"/>
      <c r="J14" s="13"/>
      <c r="K14" s="15"/>
      <c r="L14" s="24"/>
      <c r="M14" s="51"/>
    </row>
    <row r="15" spans="1:13" x14ac:dyDescent="0.2">
      <c r="A15" s="52" t="s">
        <v>31</v>
      </c>
      <c r="B15" s="3">
        <f>SUM(B12:B14)</f>
        <v>400000</v>
      </c>
      <c r="C15" s="22">
        <f>SUM(C12:C14)</f>
        <v>1</v>
      </c>
      <c r="D15" s="3">
        <f>SUM(D12:D14)</f>
        <v>400000</v>
      </c>
      <c r="E15" s="22">
        <f>SUM(E12:E14)</f>
        <v>0.8</v>
      </c>
      <c r="F15" s="9"/>
      <c r="G15" s="3">
        <f>SUM(G12:G14)</f>
        <v>400000</v>
      </c>
      <c r="H15" s="22">
        <f>SUM(H12:H14)</f>
        <v>0.60000000000000009</v>
      </c>
      <c r="I15" s="20"/>
      <c r="J15" s="3">
        <f>SUM(J12:J14)</f>
        <v>400000</v>
      </c>
      <c r="K15" s="22">
        <f>SUM(K12:K14)</f>
        <v>0.45</v>
      </c>
      <c r="L15" s="11">
        <f>SUM(L12:L14)</f>
        <v>9000000</v>
      </c>
      <c r="M15" s="51"/>
    </row>
    <row r="16" spans="1:13" x14ac:dyDescent="0.2">
      <c r="A16" s="28"/>
      <c r="B16" s="2"/>
      <c r="C16" s="15"/>
      <c r="D16" s="2"/>
      <c r="E16" s="7"/>
      <c r="F16" s="9"/>
      <c r="G16" s="13"/>
      <c r="H16" s="15"/>
      <c r="I16" s="20"/>
      <c r="J16" s="6"/>
      <c r="K16" s="5"/>
      <c r="L16" s="24"/>
      <c r="M16" s="51"/>
    </row>
    <row r="17" spans="1:13" x14ac:dyDescent="0.2">
      <c r="A17" s="52" t="s">
        <v>7</v>
      </c>
      <c r="B17" s="2"/>
      <c r="C17" s="15"/>
      <c r="D17" s="39">
        <f>+E4</f>
        <v>100000</v>
      </c>
      <c r="E17" s="22">
        <f>+D17/D$36</f>
        <v>0.2</v>
      </c>
      <c r="F17" s="9"/>
      <c r="G17" s="14">
        <f>+D17</f>
        <v>100000</v>
      </c>
      <c r="H17" s="22">
        <f>+G17/G$36</f>
        <v>0.15000000000000002</v>
      </c>
      <c r="I17" s="20"/>
      <c r="J17" s="14">
        <f>+G17</f>
        <v>100000</v>
      </c>
      <c r="K17" s="22">
        <f>+J17/J$36</f>
        <v>0.1125</v>
      </c>
      <c r="L17" s="25">
        <f>+K17*L$8</f>
        <v>2250000</v>
      </c>
      <c r="M17" s="51"/>
    </row>
    <row r="18" spans="1:13" x14ac:dyDescent="0.2">
      <c r="A18" s="28"/>
      <c r="B18" s="2"/>
      <c r="C18" s="15"/>
      <c r="D18" s="2"/>
      <c r="E18" s="7"/>
      <c r="F18" s="9"/>
      <c r="G18" s="13"/>
      <c r="H18" s="15"/>
      <c r="I18" s="20"/>
      <c r="J18" s="6"/>
      <c r="K18" s="5"/>
      <c r="L18" s="24"/>
      <c r="M18" s="51"/>
    </row>
    <row r="19" spans="1:13" x14ac:dyDescent="0.2">
      <c r="A19" s="28"/>
      <c r="B19" s="2"/>
      <c r="C19" s="15"/>
      <c r="D19" s="2"/>
      <c r="E19" s="7"/>
      <c r="F19" s="9"/>
      <c r="G19" s="13"/>
      <c r="H19" s="15"/>
      <c r="I19" s="20"/>
      <c r="J19" s="6"/>
      <c r="K19" s="5"/>
      <c r="L19" s="24"/>
      <c r="M19" s="51"/>
    </row>
    <row r="20" spans="1:13" x14ac:dyDescent="0.2">
      <c r="A20" s="49" t="s">
        <v>12</v>
      </c>
      <c r="B20" s="3">
        <f>+B15</f>
        <v>400000</v>
      </c>
      <c r="C20" s="22">
        <f>+C15</f>
        <v>1</v>
      </c>
      <c r="D20" s="3">
        <f>+D15+D17</f>
        <v>500000</v>
      </c>
      <c r="E20" s="38">
        <f>+E15+E17</f>
        <v>1</v>
      </c>
      <c r="F20" s="9"/>
      <c r="G20" s="3">
        <f>+G15+G17</f>
        <v>500000</v>
      </c>
      <c r="H20" s="38">
        <f>+H15+H17</f>
        <v>0.75000000000000011</v>
      </c>
      <c r="I20" s="20"/>
      <c r="J20" s="14">
        <f>+J15+J17</f>
        <v>500000</v>
      </c>
      <c r="K20" s="22">
        <f>+K15+K17</f>
        <v>0.5625</v>
      </c>
      <c r="L20" s="25">
        <f>+L15+L17</f>
        <v>11250000</v>
      </c>
      <c r="M20" s="51"/>
    </row>
    <row r="21" spans="1:13" x14ac:dyDescent="0.2">
      <c r="A21" s="28"/>
      <c r="B21" s="2"/>
      <c r="C21" s="15"/>
      <c r="D21" s="2"/>
      <c r="E21" s="7"/>
      <c r="F21" s="9"/>
      <c r="G21" s="13"/>
      <c r="H21" s="15"/>
      <c r="I21" s="20"/>
      <c r="J21" s="6"/>
      <c r="K21" s="5"/>
      <c r="L21" s="24"/>
      <c r="M21" s="51"/>
    </row>
    <row r="22" spans="1:13" x14ac:dyDescent="0.2">
      <c r="A22" s="49" t="s">
        <v>21</v>
      </c>
      <c r="B22" s="2"/>
      <c r="C22" s="15"/>
      <c r="D22" s="2"/>
      <c r="E22" s="7"/>
      <c r="F22" s="9"/>
      <c r="G22" s="13"/>
      <c r="H22" s="15"/>
      <c r="I22" s="20"/>
      <c r="J22" s="6"/>
      <c r="K22" s="5"/>
      <c r="L22" s="24"/>
      <c r="M22" s="51"/>
    </row>
    <row r="23" spans="1:13" x14ac:dyDescent="0.2">
      <c r="A23" s="28"/>
      <c r="B23" s="2"/>
      <c r="C23" s="15"/>
      <c r="D23" s="2"/>
      <c r="E23" s="7"/>
      <c r="F23" s="9"/>
      <c r="G23" s="13"/>
      <c r="H23" s="15"/>
      <c r="I23" s="20"/>
      <c r="J23" s="6"/>
      <c r="K23" s="5"/>
      <c r="L23" s="24"/>
      <c r="M23" s="51"/>
    </row>
    <row r="24" spans="1:13" x14ac:dyDescent="0.2">
      <c r="A24" s="28" t="s">
        <v>22</v>
      </c>
      <c r="B24" s="2"/>
      <c r="C24" s="15"/>
      <c r="D24" s="2"/>
      <c r="E24" s="7"/>
      <c r="F24" s="41">
        <f>+H4</f>
        <v>250000</v>
      </c>
      <c r="G24" s="13">
        <f>+F24/G$38</f>
        <v>166666.66666666666</v>
      </c>
      <c r="H24" s="15">
        <f>+G24/G$36</f>
        <v>0.25</v>
      </c>
      <c r="I24" s="20"/>
      <c r="J24" s="13">
        <f>+G24</f>
        <v>166666.66666666666</v>
      </c>
      <c r="K24" s="15">
        <f>+J24/J$36</f>
        <v>0.1875</v>
      </c>
      <c r="L24" s="24">
        <f t="shared" ref="L24" si="0">+K24*L$8</f>
        <v>3750000</v>
      </c>
      <c r="M24" s="51"/>
    </row>
    <row r="25" spans="1:13" x14ac:dyDescent="0.2">
      <c r="A25" s="28"/>
      <c r="B25" s="2"/>
      <c r="C25" s="15"/>
      <c r="D25" s="2"/>
      <c r="E25" s="7"/>
      <c r="F25" s="42"/>
      <c r="G25" s="13"/>
      <c r="H25" s="15"/>
      <c r="I25" s="20"/>
      <c r="J25" s="13"/>
      <c r="K25" s="15"/>
      <c r="L25" s="24"/>
      <c r="M25" s="51"/>
    </row>
    <row r="26" spans="1:13" x14ac:dyDescent="0.2">
      <c r="A26" s="28"/>
      <c r="B26" s="2"/>
      <c r="C26" s="15"/>
      <c r="D26" s="2"/>
      <c r="E26" s="7"/>
      <c r="F26" s="9"/>
      <c r="G26" s="13"/>
      <c r="H26" s="15"/>
      <c r="I26" s="20"/>
      <c r="J26" s="6"/>
      <c r="K26" s="5"/>
      <c r="L26" s="24"/>
      <c r="M26" s="51"/>
    </row>
    <row r="27" spans="1:13" x14ac:dyDescent="0.2">
      <c r="A27" s="52" t="s">
        <v>32</v>
      </c>
      <c r="B27" s="2"/>
      <c r="C27" s="15"/>
      <c r="D27" s="2"/>
      <c r="E27" s="7"/>
      <c r="F27" s="11">
        <f>SUM(F24:F26)</f>
        <v>250000</v>
      </c>
      <c r="G27" s="14">
        <f>SUM(G24:G26)</f>
        <v>166666.66666666666</v>
      </c>
      <c r="H27" s="16">
        <f>SUM(H24:H26)</f>
        <v>0.25</v>
      </c>
      <c r="I27" s="20"/>
      <c r="J27" s="14">
        <f>SUM(J24:J26)</f>
        <v>166666.66666666666</v>
      </c>
      <c r="K27" s="22">
        <f>SUM(K24:K26)</f>
        <v>0.1875</v>
      </c>
      <c r="L27" s="25">
        <f>SUM(L24:L26)</f>
        <v>3750000</v>
      </c>
      <c r="M27" s="58">
        <f>+L27/F27</f>
        <v>15</v>
      </c>
    </row>
    <row r="28" spans="1:13" x14ac:dyDescent="0.2">
      <c r="A28" s="28"/>
      <c r="B28" s="2"/>
      <c r="C28" s="15"/>
      <c r="D28" s="2"/>
      <c r="E28" s="7"/>
      <c r="F28" s="9"/>
      <c r="G28" s="13"/>
      <c r="H28" s="15"/>
      <c r="I28" s="20"/>
      <c r="J28" s="6"/>
      <c r="K28" s="5"/>
      <c r="L28" s="24"/>
      <c r="M28" s="51"/>
    </row>
    <row r="29" spans="1:13" x14ac:dyDescent="0.2">
      <c r="A29" s="28" t="s">
        <v>23</v>
      </c>
      <c r="B29" s="2"/>
      <c r="C29" s="15"/>
      <c r="D29" s="2"/>
      <c r="E29" s="7"/>
      <c r="F29" s="9"/>
      <c r="G29" s="13"/>
      <c r="H29" s="15"/>
      <c r="I29" s="66">
        <f>+K4</f>
        <v>1000000</v>
      </c>
      <c r="J29" s="23">
        <f>+I29/J38</f>
        <v>222222.22222222222</v>
      </c>
      <c r="K29" s="15">
        <f>+J29/J$36</f>
        <v>0.25</v>
      </c>
      <c r="L29" s="9">
        <f>+L8*K29</f>
        <v>5000000</v>
      </c>
      <c r="M29" s="76"/>
    </row>
    <row r="30" spans="1:13" x14ac:dyDescent="0.2">
      <c r="A30" s="28"/>
      <c r="B30" s="2"/>
      <c r="C30" s="15"/>
      <c r="D30" s="2"/>
      <c r="E30" s="7"/>
      <c r="F30" s="9"/>
      <c r="G30" s="13"/>
      <c r="H30" s="15"/>
      <c r="I30" s="20"/>
      <c r="J30" s="23"/>
      <c r="K30" s="15"/>
      <c r="L30" s="24"/>
      <c r="M30" s="51"/>
    </row>
    <row r="31" spans="1:13" x14ac:dyDescent="0.2">
      <c r="A31" s="28"/>
      <c r="B31" s="2"/>
      <c r="C31" s="15"/>
      <c r="D31" s="2"/>
      <c r="E31" s="7"/>
      <c r="F31" s="9"/>
      <c r="G31" s="13"/>
      <c r="H31" s="15"/>
      <c r="I31" s="20"/>
      <c r="J31" s="23"/>
      <c r="K31" s="15"/>
      <c r="L31" s="24"/>
      <c r="M31" s="51"/>
    </row>
    <row r="32" spans="1:13" x14ac:dyDescent="0.2">
      <c r="A32" s="52" t="s">
        <v>33</v>
      </c>
      <c r="B32" s="2"/>
      <c r="C32" s="15"/>
      <c r="D32" s="2"/>
      <c r="E32" s="7"/>
      <c r="F32" s="9"/>
      <c r="G32" s="13"/>
      <c r="H32" s="15"/>
      <c r="I32" s="21">
        <f>SUM(I29:I31)</f>
        <v>1000000</v>
      </c>
      <c r="J32" s="43">
        <f>SUM(J29:J31)</f>
        <v>222222.22222222222</v>
      </c>
      <c r="K32" s="22">
        <f>SUM(K29:K31)</f>
        <v>0.25</v>
      </c>
      <c r="L32" s="25">
        <f>SUM(L29:L31)</f>
        <v>5000000</v>
      </c>
      <c r="M32" s="58">
        <f>+L32/I32</f>
        <v>5</v>
      </c>
    </row>
    <row r="33" spans="1:13" x14ac:dyDescent="0.2">
      <c r="A33" s="52"/>
      <c r="B33" s="2"/>
      <c r="C33" s="15"/>
      <c r="D33" s="2"/>
      <c r="E33" s="7"/>
      <c r="F33" s="9"/>
      <c r="G33" s="13"/>
      <c r="H33" s="7"/>
      <c r="I33" s="20"/>
      <c r="J33" s="6"/>
      <c r="K33" s="5"/>
      <c r="L33" s="24"/>
      <c r="M33" s="51"/>
    </row>
    <row r="34" spans="1:13" x14ac:dyDescent="0.2">
      <c r="A34" s="49" t="s">
        <v>34</v>
      </c>
      <c r="B34" s="2"/>
      <c r="C34" s="15"/>
      <c r="D34" s="2"/>
      <c r="E34" s="7"/>
      <c r="F34" s="11">
        <f>+F27</f>
        <v>250000</v>
      </c>
      <c r="G34" s="14">
        <f>+G27</f>
        <v>166666.66666666666</v>
      </c>
      <c r="H34" s="16">
        <f>+H27</f>
        <v>0.25</v>
      </c>
      <c r="I34" s="21">
        <f>+I29</f>
        <v>1000000</v>
      </c>
      <c r="J34" s="14">
        <f>+J27+J32</f>
        <v>388888.88888888888</v>
      </c>
      <c r="K34" s="22">
        <f>+K27+K32</f>
        <v>0.4375</v>
      </c>
      <c r="L34" s="25">
        <f t="shared" ref="L34" si="1">+L27+L29</f>
        <v>8750000</v>
      </c>
      <c r="M34" s="51"/>
    </row>
    <row r="35" spans="1:13" x14ac:dyDescent="0.2">
      <c r="A35" s="28"/>
      <c r="B35" s="2"/>
      <c r="C35" s="15"/>
      <c r="D35" s="2"/>
      <c r="E35" s="7"/>
      <c r="F35" s="9"/>
      <c r="G35" s="13"/>
      <c r="H35" s="15"/>
      <c r="I35" s="20"/>
      <c r="J35" s="6"/>
      <c r="K35" s="5"/>
      <c r="L35" s="24"/>
      <c r="M35" s="51"/>
    </row>
    <row r="36" spans="1:13" ht="13.5" thickBot="1" x14ac:dyDescent="0.25">
      <c r="A36" s="49" t="s">
        <v>35</v>
      </c>
      <c r="B36" s="4">
        <f>+B20</f>
        <v>400000</v>
      </c>
      <c r="C36" s="18">
        <f>+C20</f>
        <v>1</v>
      </c>
      <c r="D36" s="4">
        <f>+D20</f>
        <v>500000</v>
      </c>
      <c r="E36" s="8">
        <f>+E20</f>
        <v>1</v>
      </c>
      <c r="F36" s="12">
        <f>+F34</f>
        <v>250000</v>
      </c>
      <c r="G36" s="1">
        <f>+G20+G34</f>
        <v>666666.66666666663</v>
      </c>
      <c r="H36" s="18">
        <f>+H20+H34</f>
        <v>1</v>
      </c>
      <c r="I36" s="12">
        <f>+I34</f>
        <v>1000000</v>
      </c>
      <c r="J36" s="1">
        <f>+J20+J34</f>
        <v>888888.88888888888</v>
      </c>
      <c r="K36" s="18">
        <f>+K20+K34</f>
        <v>1</v>
      </c>
      <c r="L36" s="26">
        <f>+L20+L34</f>
        <v>20000000</v>
      </c>
      <c r="M36" s="53"/>
    </row>
    <row r="37" spans="1:13" ht="13.5" thickTop="1" x14ac:dyDescent="0.2">
      <c r="A37" s="28"/>
      <c r="B37" s="2"/>
      <c r="C37" s="5"/>
      <c r="D37" s="2"/>
      <c r="E37" s="6"/>
      <c r="F37" s="9"/>
      <c r="G37" s="6"/>
      <c r="H37" s="5"/>
      <c r="I37" s="20"/>
      <c r="J37" s="6"/>
      <c r="K37" s="5"/>
      <c r="L37" s="46"/>
      <c r="M37" s="27"/>
    </row>
    <row r="38" spans="1:13" x14ac:dyDescent="0.2">
      <c r="A38" s="28" t="s">
        <v>13</v>
      </c>
      <c r="B38" s="6"/>
      <c r="C38" s="6"/>
      <c r="D38" s="6"/>
      <c r="E38" s="6"/>
      <c r="F38" s="59">
        <f>+H3</f>
        <v>750000</v>
      </c>
      <c r="G38" s="17">
        <f>+F38/D36</f>
        <v>1.5</v>
      </c>
      <c r="H38" s="5"/>
      <c r="I38" s="45">
        <f>+K3</f>
        <v>3000000</v>
      </c>
      <c r="J38" s="17">
        <f>+I38/G36</f>
        <v>4.5</v>
      </c>
      <c r="K38" s="5"/>
      <c r="L38" s="46"/>
      <c r="M38" s="27"/>
    </row>
    <row r="39" spans="1:13" ht="13.5" thickBot="1" x14ac:dyDescent="0.25">
      <c r="A39" s="29" t="s">
        <v>14</v>
      </c>
      <c r="B39" s="30"/>
      <c r="C39" s="30"/>
      <c r="D39" s="30"/>
      <c r="E39" s="30"/>
      <c r="F39" s="54">
        <f>+F36+F38</f>
        <v>1000000</v>
      </c>
      <c r="G39" s="55">
        <f>+F39/G36</f>
        <v>1.5</v>
      </c>
      <c r="H39" s="56"/>
      <c r="I39" s="54">
        <f>+I36+I38</f>
        <v>4000000</v>
      </c>
      <c r="J39" s="55">
        <f>+I39/J36</f>
        <v>4.5</v>
      </c>
      <c r="K39" s="56"/>
      <c r="L39" s="73"/>
      <c r="M39" s="31"/>
    </row>
    <row r="40" spans="1:13" x14ac:dyDescent="0.2">
      <c r="F40" s="46"/>
      <c r="G40" s="6"/>
      <c r="H40" s="6"/>
      <c r="I40" s="47"/>
      <c r="J40" s="6"/>
      <c r="K40" s="6"/>
    </row>
  </sheetData>
  <mergeCells count="8">
    <mergeCell ref="D2:M2"/>
    <mergeCell ref="L7:M7"/>
    <mergeCell ref="B8:C8"/>
    <mergeCell ref="D8:E8"/>
    <mergeCell ref="B7:E7"/>
    <mergeCell ref="F8:H8"/>
    <mergeCell ref="I8:K8"/>
    <mergeCell ref="F7:K7"/>
  </mergeCells>
  <phoneticPr fontId="2" type="noConversion"/>
  <pageMargins left="0.75" right="0.75" top="1" bottom="1" header="0.5" footer="0.5"/>
  <pageSetup scale="62" orientation="landscape" horizontalDpi="4294967292" verticalDpi="4294967292"/>
  <ignoredErrors>
    <ignoredError sqref="D12:D13" formula="1"/>
    <ignoredError sqref="D15:E15 F27:H27 G15:H15 J15:K15 J27:K27 K32 B15:C15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Learned</dc:creator>
  <cp:lastModifiedBy>Heather Krejci</cp:lastModifiedBy>
  <cp:lastPrinted>2016-08-08T16:47:20Z</cp:lastPrinted>
  <dcterms:created xsi:type="dcterms:W3CDTF">2012-07-14T22:52:13Z</dcterms:created>
  <dcterms:modified xsi:type="dcterms:W3CDTF">2016-09-02T13:24:26Z</dcterms:modified>
</cp:coreProperties>
</file>